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rchetti\Desktop\"/>
    </mc:Choice>
  </mc:AlternateContent>
  <xr:revisionPtr revIDLastSave="0" documentId="13_ncr:1_{83BD3B17-8B7D-40F8-834D-A84B77FC653D}" xr6:coauthVersionLast="47" xr6:coauthVersionMax="47" xr10:uidLastSave="{00000000-0000-0000-0000-000000000000}"/>
  <workbookProtection workbookAlgorithmName="SHA-512" workbookHashValue="y11gMHdwIU93S6zyACoAbo12mFUaeV7ccvtVQf2+kekgszxyv05ZfSpQX45rETf840+8ItkFBjovgjewj/g9Fw==" workbookSaltValue="v44jl+NMmP9WlERAtIp1eg==" workbookSpinCount="100000" lockStructure="1"/>
  <bookViews>
    <workbookView xWindow="2115" yWindow="255" windowWidth="23250" windowHeight="15225" xr2:uid="{7AC45E86-DE91-4BFE-B1C1-EAC477A47B4B}"/>
  </bookViews>
  <sheets>
    <sheet name="CALCOLO TARIFFA" sheetId="2" r:id="rId1"/>
    <sheet name="DATI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8" i="2" s="1"/>
  <c r="E6" i="3"/>
  <c r="E7" i="3"/>
  <c r="E8" i="3"/>
  <c r="E9" i="3"/>
  <c r="E10" i="3"/>
  <c r="E5" i="3"/>
  <c r="B6" i="3" l="1"/>
  <c r="B10" i="3"/>
  <c r="C20" i="2"/>
  <c r="B7" i="3"/>
  <c r="B9" i="3"/>
  <c r="B8" i="3"/>
  <c r="C21" i="2" l="1"/>
</calcChain>
</file>

<file path=xl/sharedStrings.xml><?xml version="1.0" encoding="utf-8"?>
<sst xmlns="http://schemas.openxmlformats.org/spreadsheetml/2006/main" count="45" uniqueCount="34">
  <si>
    <t>settimane</t>
  </si>
  <si>
    <t>DURATA DEL SERVIZIO</t>
  </si>
  <si>
    <t>TARIFFA</t>
  </si>
  <si>
    <t>Colonna1</t>
  </si>
  <si>
    <t>Colonna2</t>
  </si>
  <si>
    <t>FASCIA 2 : max 40 h</t>
  </si>
  <si>
    <t>FASCIA 3 : max 100 h</t>
  </si>
  <si>
    <t>FASCIA 4 : max 180h</t>
  </si>
  <si>
    <t>FASCIA 1 : max 10 h</t>
  </si>
  <si>
    <t>ore</t>
  </si>
  <si>
    <t>TIPO DI FASCIA</t>
  </si>
  <si>
    <t>CALCOLO TARIFFA POST SCUOLA</t>
  </si>
  <si>
    <t>H TOTALI RICHIESTE</t>
  </si>
  <si>
    <t>DATI DA INSERIRE</t>
  </si>
  <si>
    <t>TARIFFE</t>
  </si>
  <si>
    <t>FASCIE ORARIE</t>
  </si>
  <si>
    <t>LUNEDI</t>
  </si>
  <si>
    <t>MARTEDI</t>
  </si>
  <si>
    <t>MERCOLEDI</t>
  </si>
  <si>
    <t>GIOVEDI</t>
  </si>
  <si>
    <t>VENERDI</t>
  </si>
  <si>
    <t>16:00 -17:00</t>
  </si>
  <si>
    <t>17:00-18:00</t>
  </si>
  <si>
    <t>13:00-14:00</t>
  </si>
  <si>
    <t>14:00-15:00</t>
  </si>
  <si>
    <t>15:00-16:00</t>
  </si>
  <si>
    <t>-</t>
  </si>
  <si>
    <t>ORE TOTALI</t>
  </si>
  <si>
    <t>h</t>
  </si>
  <si>
    <t>DATI MODIFICABILI</t>
  </si>
  <si>
    <t>TARIFFA ORARIA</t>
  </si>
  <si>
    <t>FASCIA 5 : max  256 h</t>
  </si>
  <si>
    <t>FASCIA 6 : max  416 h</t>
  </si>
  <si>
    <t>Inserire una x nel prospetto settimanale in relazione alle esigenze delle famiglie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</si>
</sst>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4" fontId="3" fillId="0" borderId="0" xfId="1"/>
    <xf numFmtId="0" fontId="6" fillId="0" borderId="0" xfId="0" applyFont="1"/>
    <xf numFmtId="0" fontId="6" fillId="3" borderId="0" xfId="0" applyFont="1" applyFill="1"/>
    <xf numFmtId="0" fontId="7" fillId="3" borderId="0" xfId="0" applyFont="1" applyFill="1"/>
    <xf numFmtId="44" fontId="8" fillId="0" borderId="0" xfId="1" applyFont="1"/>
    <xf numFmtId="0" fontId="0" fillId="4" borderId="2" xfId="0" applyFill="1" applyBorder="1"/>
    <xf numFmtId="0" fontId="4" fillId="4" borderId="0" xfId="0" applyFont="1" applyFill="1"/>
    <xf numFmtId="44" fontId="0" fillId="5" borderId="3" xfId="1" applyFont="1" applyFill="1" applyBorder="1"/>
    <xf numFmtId="0" fontId="1" fillId="4" borderId="0" xfId="0" applyFont="1" applyFill="1"/>
    <xf numFmtId="44" fontId="0" fillId="4" borderId="3" xfId="1" applyFont="1" applyFill="1" applyBorder="1"/>
    <xf numFmtId="44" fontId="4" fillId="5" borderId="3" xfId="1" applyFont="1" applyFill="1" applyBorder="1"/>
    <xf numFmtId="44" fontId="4" fillId="4" borderId="3" xfId="1" applyFont="1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horizontal="center" vertical="center"/>
    </xf>
    <xf numFmtId="0" fontId="9" fillId="0" borderId="0" xfId="0" applyFont="1"/>
    <xf numFmtId="0" fontId="0" fillId="0" borderId="2" xfId="0" applyBorder="1" applyAlignment="1">
      <alignment horizontal="center"/>
    </xf>
    <xf numFmtId="4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2" xfId="0" applyFill="1" applyBorder="1" applyProtection="1">
      <protection locked="0"/>
    </xf>
    <xf numFmtId="0" fontId="0" fillId="7" borderId="2" xfId="0" applyFill="1" applyBorder="1"/>
  </cellXfs>
  <cellStyles count="2">
    <cellStyle name="Normale" xfId="0" builtinId="0"/>
    <cellStyle name="Valuta" xfId="1" builtinId="4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8956A0-9FAF-4DEB-8AE3-CC046AD4F398}" name="Tabella4" displayName="Tabella4" ref="A4:C10" totalsRowShown="0">
  <autoFilter ref="A4:C10" xr:uid="{218956A0-9FAF-4DEB-8AE3-CC046AD4F398}"/>
  <tableColumns count="3">
    <tableColumn id="1" xr3:uid="{B4275DC4-BD9D-4134-8A65-D33D876B202D}" name="Colonna1"/>
    <tableColumn id="2" xr3:uid="{5000A0E1-5C77-45DD-A53A-FD46379A068E}" name="Colonna2" dataCellStyle="Valuta"/>
    <tableColumn id="3" xr3:uid="{EDE78B3F-39D7-4458-AE3A-8899DE2C031F}" name="FASCIE ORAR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1BCB-4E73-4FD6-8C11-38F04E4AEF56}">
  <dimension ref="B2:H21"/>
  <sheetViews>
    <sheetView tabSelected="1" workbookViewId="0">
      <selection activeCell="J8" sqref="J8"/>
    </sheetView>
  </sheetViews>
  <sheetFormatPr defaultRowHeight="15" x14ac:dyDescent="0.25"/>
  <cols>
    <col min="2" max="2" width="25.42578125" customWidth="1"/>
    <col min="3" max="3" width="21.85546875" customWidth="1"/>
    <col min="4" max="4" width="14.140625" customWidth="1"/>
    <col min="5" max="5" width="13.7109375" customWidth="1"/>
    <col min="6" max="6" width="12.5703125" customWidth="1"/>
    <col min="7" max="7" width="13.140625" customWidth="1"/>
  </cols>
  <sheetData>
    <row r="2" spans="2:8" ht="31.5" x14ac:dyDescent="0.5">
      <c r="B2" s="18" t="s">
        <v>11</v>
      </c>
    </row>
    <row r="3" spans="2:8" ht="15.6" customHeight="1" x14ac:dyDescent="0.5">
      <c r="B3" s="18"/>
    </row>
    <row r="4" spans="2:8" ht="13.9" customHeight="1" x14ac:dyDescent="0.25">
      <c r="B4" s="22" t="s">
        <v>33</v>
      </c>
    </row>
    <row r="6" spans="2:8" x14ac:dyDescent="0.25">
      <c r="B6" s="16"/>
      <c r="C6" s="17" t="s">
        <v>23</v>
      </c>
      <c r="D6" s="17" t="s">
        <v>24</v>
      </c>
      <c r="E6" s="17" t="s">
        <v>25</v>
      </c>
      <c r="F6" s="17" t="s">
        <v>21</v>
      </c>
      <c r="G6" s="17" t="s">
        <v>22</v>
      </c>
    </row>
    <row r="7" spans="2:8" x14ac:dyDescent="0.25">
      <c r="B7" s="15" t="s">
        <v>16</v>
      </c>
      <c r="C7" s="14" t="s">
        <v>26</v>
      </c>
      <c r="D7" s="14" t="s">
        <v>26</v>
      </c>
      <c r="E7" s="14" t="s">
        <v>26</v>
      </c>
      <c r="F7" s="23"/>
      <c r="G7" s="23"/>
    </row>
    <row r="8" spans="2:8" x14ac:dyDescent="0.25">
      <c r="B8" s="15" t="s">
        <v>17</v>
      </c>
      <c r="C8" s="14" t="s">
        <v>26</v>
      </c>
      <c r="D8" s="14" t="s">
        <v>26</v>
      </c>
      <c r="E8" s="14" t="s">
        <v>26</v>
      </c>
      <c r="F8" s="23"/>
      <c r="G8" s="23"/>
    </row>
    <row r="9" spans="2:8" x14ac:dyDescent="0.25">
      <c r="B9" s="15" t="s">
        <v>18</v>
      </c>
      <c r="C9" s="23"/>
      <c r="D9" s="23"/>
      <c r="E9" s="23"/>
      <c r="F9" s="23"/>
      <c r="G9" s="23"/>
    </row>
    <row r="10" spans="2:8" x14ac:dyDescent="0.25">
      <c r="B10" s="15" t="s">
        <v>19</v>
      </c>
      <c r="C10" s="14" t="s">
        <v>26</v>
      </c>
      <c r="D10" s="14" t="s">
        <v>26</v>
      </c>
      <c r="E10" s="14" t="s">
        <v>26</v>
      </c>
      <c r="F10" s="23"/>
      <c r="G10" s="23"/>
    </row>
    <row r="11" spans="2:8" x14ac:dyDescent="0.25">
      <c r="B11" s="15" t="s">
        <v>20</v>
      </c>
      <c r="C11" s="14" t="s">
        <v>26</v>
      </c>
      <c r="D11" s="14" t="s">
        <v>26</v>
      </c>
      <c r="E11" s="14" t="s">
        <v>26</v>
      </c>
      <c r="F11" s="23"/>
      <c r="G11" s="23"/>
    </row>
    <row r="12" spans="2:8" ht="15.75" thickBot="1" x14ac:dyDescent="0.3"/>
    <row r="13" spans="2:8" ht="15.75" thickBot="1" x14ac:dyDescent="0.3">
      <c r="F13" s="1" t="s">
        <v>27</v>
      </c>
      <c r="G13" s="19">
        <f>COUNTA(C9,D9,E9,F7:F11,G7:G11)</f>
        <v>0</v>
      </c>
      <c r="H13" t="s">
        <v>28</v>
      </c>
    </row>
    <row r="15" spans="2:8" ht="15.75" thickBot="1" x14ac:dyDescent="0.3"/>
    <row r="16" spans="2:8" ht="15.75" thickBot="1" x14ac:dyDescent="0.3">
      <c r="B16" t="s">
        <v>1</v>
      </c>
      <c r="C16" s="24"/>
      <c r="D16" t="s">
        <v>0</v>
      </c>
      <c r="F16" s="25"/>
      <c r="G16" t="s">
        <v>13</v>
      </c>
    </row>
    <row r="18" spans="2:4" x14ac:dyDescent="0.25">
      <c r="B18" s="1" t="s">
        <v>12</v>
      </c>
      <c r="C18" s="1">
        <f>G13*C16</f>
        <v>0</v>
      </c>
      <c r="D18" s="1" t="s">
        <v>9</v>
      </c>
    </row>
    <row r="20" spans="2:4" ht="15.75" x14ac:dyDescent="0.25">
      <c r="B20" s="3" t="s">
        <v>10</v>
      </c>
      <c r="C20" s="4" t="str">
        <f>IF(C18&lt;=DATI!C5,DATI!$A$5,IF(C18&lt;=DATI!C6,DATI!$A$6,IF(C18&lt;=DATI!C7,DATI!$A$7,IF(C18&lt;=DATI!C8,DATI!$A$8,IF(C18&lt;=DATI!C9,DATI!$A$9,DATI!$A$10)))))</f>
        <v>FASCIA 1 : max 10 h</v>
      </c>
      <c r="D20" s="5"/>
    </row>
    <row r="21" spans="2:4" ht="18.75" x14ac:dyDescent="0.3">
      <c r="B21" s="1" t="s">
        <v>2</v>
      </c>
      <c r="C21" s="6">
        <f>IF(C20=DATI!$A$5,DATI!$B$5,IF(C20=DATI!$A$6,DATI!$B$6,IF(C20=DATI!$A$7,DATI!$B$7,IF(C20=DATI!$A$8,DATI!$B$8,DATI!$B$10))))</f>
        <v>60</v>
      </c>
    </row>
  </sheetData>
  <sheetProtection algorithmName="SHA-512" hashValue="L5NyD6QsPjrRhff85D8PDKz6HcN1KOumEFQvacrmk3WsgWTphQB44ZL9+fKJker44P8sCk68K59oBQU7aTRy4w==" saltValue="EtKle8+mlPL4gzATUJnAd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FCD6-C74A-4182-985D-30E5D18AACC5}">
  <dimension ref="A4:E13"/>
  <sheetViews>
    <sheetView workbookViewId="0">
      <selection activeCell="B10" sqref="B10"/>
    </sheetView>
  </sheetViews>
  <sheetFormatPr defaultRowHeight="15" x14ac:dyDescent="0.25"/>
  <cols>
    <col min="1" max="1" width="18" bestFit="1" customWidth="1"/>
    <col min="2" max="2" width="11" bestFit="1" customWidth="1"/>
    <col min="3" max="3" width="15.85546875" bestFit="1" customWidth="1"/>
    <col min="4" max="4" width="9.28515625" bestFit="1" customWidth="1"/>
    <col min="5" max="5" width="14.28515625" bestFit="1" customWidth="1"/>
  </cols>
  <sheetData>
    <row r="4" spans="1:5" x14ac:dyDescent="0.25">
      <c r="A4" t="s">
        <v>3</v>
      </c>
      <c r="B4" t="s">
        <v>4</v>
      </c>
      <c r="C4" t="s">
        <v>15</v>
      </c>
      <c r="D4" s="21" t="s">
        <v>14</v>
      </c>
      <c r="E4" t="s">
        <v>30</v>
      </c>
    </row>
    <row r="5" spans="1:5" x14ac:dyDescent="0.25">
      <c r="A5" t="s">
        <v>8</v>
      </c>
      <c r="B5" s="2">
        <v>60</v>
      </c>
      <c r="C5" s="8">
        <v>10</v>
      </c>
      <c r="D5" s="12">
        <v>70</v>
      </c>
      <c r="E5" s="20">
        <f>D5/Tabella4[[#This Row],[FASCIE ORARIE]]</f>
        <v>7</v>
      </c>
    </row>
    <row r="6" spans="1:5" x14ac:dyDescent="0.25">
      <c r="A6" t="s">
        <v>5</v>
      </c>
      <c r="B6" s="2">
        <f>D5+((D6-D5)/(C6-C5))*('CALCOLO TARIFFA'!$C$18-C5)</f>
        <v>33.333333333333336</v>
      </c>
      <c r="C6" s="10">
        <v>40</v>
      </c>
      <c r="D6" s="11">
        <v>180</v>
      </c>
      <c r="E6" s="20">
        <f>D6/Tabella4[[#This Row],[FASCIE ORARIE]]</f>
        <v>4.5</v>
      </c>
    </row>
    <row r="7" spans="1:5" x14ac:dyDescent="0.25">
      <c r="A7" t="s">
        <v>6</v>
      </c>
      <c r="B7" s="2">
        <f>D6+((D7-D6)/(C7-C6))*('CALCOLO TARIFFA'!$C$18-C6)</f>
        <v>100</v>
      </c>
      <c r="C7" s="10">
        <v>100</v>
      </c>
      <c r="D7" s="9">
        <v>300</v>
      </c>
      <c r="E7" s="20">
        <f>D7/Tabella4[[#This Row],[FASCIE ORARIE]]</f>
        <v>3</v>
      </c>
    </row>
    <row r="8" spans="1:5" x14ac:dyDescent="0.25">
      <c r="A8" t="s">
        <v>7</v>
      </c>
      <c r="B8" s="2">
        <f>D7+((D8-D7)/(C8-C7))*('CALCOLO TARIFFA'!$C$18-C7)</f>
        <v>175</v>
      </c>
      <c r="C8" s="10">
        <v>180</v>
      </c>
      <c r="D8" s="11">
        <v>400</v>
      </c>
      <c r="E8" s="20">
        <f>D8/Tabella4[[#This Row],[FASCIE ORARIE]]</f>
        <v>2.2222222222222223</v>
      </c>
    </row>
    <row r="9" spans="1:5" x14ac:dyDescent="0.25">
      <c r="A9" t="s">
        <v>31</v>
      </c>
      <c r="B9" s="2">
        <f>D8+((D9-D8)/(C9-C8))*('CALCOLO TARIFFA'!$C$18-C8)</f>
        <v>163.15789473684208</v>
      </c>
      <c r="C9" s="10">
        <v>256</v>
      </c>
      <c r="D9" s="9">
        <v>500</v>
      </c>
      <c r="E9" s="20">
        <f>D9/Tabella4[[#This Row],[FASCIE ORARIE]]</f>
        <v>1.953125</v>
      </c>
    </row>
    <row r="10" spans="1:5" x14ac:dyDescent="0.25">
      <c r="A10" t="s">
        <v>32</v>
      </c>
      <c r="B10" s="2">
        <f>D9+((D10-D9)/(C10-C9))*('CALCOLO TARIFFA'!$C$18-C9)</f>
        <v>340</v>
      </c>
      <c r="C10" s="8">
        <v>416</v>
      </c>
      <c r="D10" s="13">
        <v>600</v>
      </c>
      <c r="E10" s="20">
        <f>D10/Tabella4[[#This Row],[FASCIE ORARIE]]</f>
        <v>1.4423076923076923</v>
      </c>
    </row>
    <row r="12" spans="1:5" ht="15.75" thickBot="1" x14ac:dyDescent="0.3"/>
    <row r="13" spans="1:5" ht="15.75" thickBot="1" x14ac:dyDescent="0.3">
      <c r="C13" s="7"/>
      <c r="D13" t="s">
        <v>29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CALCOLO TARIFFA</vt:lpstr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franzoni</dc:creator>
  <cp:lastModifiedBy>Ellie Archetti</cp:lastModifiedBy>
  <dcterms:created xsi:type="dcterms:W3CDTF">2026-02-01T20:30:28Z</dcterms:created>
  <dcterms:modified xsi:type="dcterms:W3CDTF">2026-03-19T15:50:37Z</dcterms:modified>
</cp:coreProperties>
</file>